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<sst xmlns="http://schemas.openxmlformats.org/spreadsheetml/2006/main" count="288" uniqueCount="109">
  <si>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</si>
  <si>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</si>
  <si>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</si>
  <si>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</si>
  <si>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</si>
  <si>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</si>
  <si>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</si>
  <si>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</si>
  <si>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</si>
  <si>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</si>
  <si>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</si>
  <si>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</si>
  <si>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</si>
  <si>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</si>
  <si>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</si>
  <si>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</si>
  <si>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</si>
  <si>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</si>
  <si>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</si>
  <si>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</si>
  <si>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</si>
  <si>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</si>
  <si>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</si>
  <si>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</si>
  <si>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</si>
  <si>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</si>
  <si>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</si>
  <si>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</si>
  <si>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</si>
  <si>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</si>
  <si>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</si>
  <si>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</si>
  <si>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</si>
  <si>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</si>
  <si>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</si>
  <si>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</si>
  <si>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</si>
  <si>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</si>
  <si>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</si>
  <si>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</si>
  <si>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</si>
  <si>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</si>
  <si>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</si>
  <si>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</si>
  <si>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</si>
  <si>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</si>
  <si>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</si>
  <si>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</si>
  <si>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</si>
  <si>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</si>
  <si>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</si>
  <si>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</si>
  <si>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</si>
  <si>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</si>
  <si>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</si>
  <si>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</si>
  <si>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</si>
  <si>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</si>
  <si>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</si>
  <si>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</si>
  <si>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</si>
  <si>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</si>
  <si>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</si>
  <si>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</si>
  <si>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</si>
  <si>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</si>
  <si>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</si>
  <si>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</si>
  <si>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</si>
  <si>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</si>
  <si>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</si>
  <si>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</si>
  <si>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</si>
  <si>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</si>
  <si>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</si>
  <si>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</si>
  <si>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</si>
  <si>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</si>
  <si>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</si>
  <si>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</si>
  <si>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</si>
  <si>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</si>
  <si>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</si>
  <si>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</si>
  <si>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</si>
  <si>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</si>
  <si>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</si>
  <si>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</si>
  <si>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</si>
  <si>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</si>
  <si>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</si>
  <si>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</si>
  <si>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</si>
  <si>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</si>
  <si>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</si>
  <si>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</si>
  <si>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</si>
  <si>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</si>
  <si>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</si>
  <si>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</si>
  <si>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</si>
  <si>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</si>
  <si>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</si>
  <si>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</si>
  <si>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</si>
  <si>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18.07.2017</t>
  </si>
  <si>
    <r>
      <t xml:space="preserve">станом на 18.07.2017р.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</si>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</sst>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1.05"/>
      <color indexed="8"/>
      <name val="Times New Roman"/>
      <family val="0"/>
    </font>
    <font>
      <sz val="3.35"/>
      <color indexed="8"/>
      <name val="Times New Roman"/>
      <family val="0"/>
    </font>
    <font>
      <sz val="3.15"/>
      <color indexed="8"/>
      <name val="Times New Roman"/>
      <family val="0"/>
    </font>
    <font>
      <sz val="4.35"/>
      <color indexed="8"/>
      <name val="Times New Roman"/>
      <family val="0"/>
    </font>
    <font>
      <sz val="8.45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6300862"/>
        <c:axId val="58272303"/>
      </c:lineChart>
      <c:catAx>
        <c:axId val="363008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72303"/>
        <c:crosses val="autoZero"/>
        <c:auto val="0"/>
        <c:lblOffset val="100"/>
        <c:tickLblSkip val="1"/>
        <c:noMultiLvlLbl val="0"/>
      </c:catAx>
      <c:valAx>
        <c:axId val="582723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3008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4688680"/>
        <c:axId val="22436073"/>
      </c:lineChart>
      <c:catAx>
        <c:axId val="546886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36073"/>
        <c:crosses val="autoZero"/>
        <c:auto val="0"/>
        <c:lblOffset val="100"/>
        <c:tickLblSkip val="1"/>
        <c:noMultiLvlLbl val="0"/>
      </c:catAx>
      <c:valAx>
        <c:axId val="224360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8868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98066"/>
        <c:axId val="5382595"/>
      </c:lineChart>
      <c:catAx>
        <c:axId val="5980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2595"/>
        <c:crosses val="autoZero"/>
        <c:auto val="0"/>
        <c:lblOffset val="100"/>
        <c:tickLblSkip val="1"/>
        <c:noMultiLvlLbl val="0"/>
      </c:catAx>
      <c:valAx>
        <c:axId val="538259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0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8443356"/>
        <c:axId val="33337021"/>
      </c:lineChart>
      <c:catAx>
        <c:axId val="484433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37021"/>
        <c:crosses val="autoZero"/>
        <c:auto val="0"/>
        <c:lblOffset val="100"/>
        <c:tickLblSkip val="1"/>
        <c:noMultiLvlLbl val="0"/>
      </c:catAx>
      <c:valAx>
        <c:axId val="333370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44335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1597734"/>
        <c:axId val="15944151"/>
      </c:lineChart>
      <c:catAx>
        <c:axId val="315977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44151"/>
        <c:crosses val="autoZero"/>
        <c:auto val="0"/>
        <c:lblOffset val="100"/>
        <c:tickLblSkip val="1"/>
        <c:noMultiLvlLbl val="0"/>
      </c:catAx>
      <c:valAx>
        <c:axId val="159441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59773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9279632"/>
        <c:axId val="16407825"/>
      </c:lineChart>
      <c:catAx>
        <c:axId val="92796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07825"/>
        <c:crosses val="autoZero"/>
        <c:auto val="0"/>
        <c:lblOffset val="100"/>
        <c:tickLblSkip val="1"/>
        <c:noMultiLvlLbl val="0"/>
      </c:catAx>
      <c:valAx>
        <c:axId val="164078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27963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3452698"/>
        <c:axId val="53965419"/>
      </c:lineChart>
      <c:catAx>
        <c:axId val="134526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65419"/>
        <c:crosses val="autoZero"/>
        <c:auto val="0"/>
        <c:lblOffset val="100"/>
        <c:tickLblSkip val="1"/>
        <c:noMultiLvlLbl val="0"/>
      </c:catAx>
      <c:valAx>
        <c:axId val="5396541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5269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5926724"/>
        <c:axId val="9122789"/>
      </c:bar3DChart>
      <c:catAx>
        <c:axId val="1592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22789"/>
        <c:crosses val="autoZero"/>
        <c:auto val="1"/>
        <c:lblOffset val="100"/>
        <c:tickLblSkip val="1"/>
        <c:noMultiLvlLbl val="0"/>
      </c:catAx>
      <c:valAx>
        <c:axId val="9122789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26724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4996238"/>
        <c:axId val="748415"/>
      </c:bar3DChart>
      <c:catAx>
        <c:axId val="1499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48415"/>
        <c:crosses val="autoZero"/>
        <c:auto val="1"/>
        <c:lblOffset val="100"/>
        <c:tickLblSkip val="1"/>
        <c:noMultiLvlLbl val="0"/>
      </c:catAx>
      <c:valAx>
        <c:axId val="748415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96238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698 768,4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- 68 523,7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- 63 774,3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95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8">
        <v>0</v>
      </c>
      <c r="V4" s="14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0">
        <v>0</v>
      </c>
      <c r="V9" s="13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0">
        <v>0</v>
      </c>
      <c r="V14" s="13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0">
        <v>0</v>
      </c>
      <c r="V17" s="13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0">
        <v>0</v>
      </c>
      <c r="V20" s="13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0">
        <v>0</v>
      </c>
      <c r="V22" s="13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0">
        <v>0</v>
      </c>
      <c r="V23" s="13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9">
        <f>SUM(U4:U23)</f>
        <v>1</v>
      </c>
      <c r="V24" s="12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42887</v>
      </c>
      <c r="S29" s="126">
        <f>'[2]травень'!$D$97</f>
        <v>1135.71022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42887</v>
      </c>
      <c r="S39" s="125">
        <v>59637.061719999954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98</v>
      </c>
      <c r="S1" s="138"/>
      <c r="T1" s="138"/>
      <c r="U1" s="138"/>
      <c r="V1" s="138"/>
      <c r="W1" s="139"/>
    </row>
    <row r="2" spans="1:23" ht="15" thickBot="1">
      <c r="A2" s="140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100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8">
        <v>0</v>
      </c>
      <c r="V4" s="14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0">
        <v>0</v>
      </c>
      <c r="V5" s="13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2">
        <v>1</v>
      </c>
      <c r="V6" s="13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2">
        <v>0</v>
      </c>
      <c r="V7" s="13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0">
        <v>0</v>
      </c>
      <c r="V8" s="13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0">
        <v>0</v>
      </c>
      <c r="V9" s="13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0">
        <v>0</v>
      </c>
      <c r="V11" s="13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0">
        <v>0</v>
      </c>
      <c r="V12" s="13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0">
        <v>0</v>
      </c>
      <c r="V13" s="13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0">
        <v>0</v>
      </c>
      <c r="V14" s="13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0">
        <v>0</v>
      </c>
      <c r="V15" s="13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0">
        <v>0</v>
      </c>
      <c r="V17" s="13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0">
        <v>0</v>
      </c>
      <c r="V20" s="13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0">
        <v>0</v>
      </c>
      <c r="V22" s="13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0">
        <v>0</v>
      </c>
      <c r="V23" s="13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19">
        <f>SUM(U4:U23)</f>
        <v>1</v>
      </c>
      <c r="V24" s="12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42917</v>
      </c>
      <c r="S29" s="126">
        <f>'[2]червень'!$D$97</f>
        <v>225.52589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42917</v>
      </c>
      <c r="S39" s="125">
        <v>31922.249009999945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103</v>
      </c>
      <c r="S1" s="138"/>
      <c r="T1" s="138"/>
      <c r="U1" s="138"/>
      <c r="V1" s="138"/>
      <c r="W1" s="139"/>
    </row>
    <row r="2" spans="1:23" ht="15" thickBot="1">
      <c r="A2" s="140" t="s">
        <v>105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106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AVERAGE(N4:N14)</f>
        <v>5019.97090909091</v>
      </c>
      <c r="R4" s="71">
        <v>0</v>
      </c>
      <c r="S4" s="72">
        <v>0</v>
      </c>
      <c r="T4" s="73">
        <v>0</v>
      </c>
      <c r="U4" s="148">
        <v>0</v>
      </c>
      <c r="V4" s="14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5020</v>
      </c>
      <c r="R5" s="75">
        <v>0</v>
      </c>
      <c r="S5" s="69">
        <v>0</v>
      </c>
      <c r="T5" s="76">
        <v>104.84</v>
      </c>
      <c r="U5" s="130">
        <v>0</v>
      </c>
      <c r="V5" s="13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1.25</v>
      </c>
      <c r="E6" s="113">
        <f t="shared" si="0"/>
        <v>0.050000000000000044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5020</v>
      </c>
      <c r="R6" s="77">
        <v>0</v>
      </c>
      <c r="S6" s="78">
        <v>0</v>
      </c>
      <c r="T6" s="79">
        <v>3.9</v>
      </c>
      <c r="U6" s="132">
        <v>0</v>
      </c>
      <c r="V6" s="13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5020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5020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5020</v>
      </c>
      <c r="R9" s="77">
        <v>106.04</v>
      </c>
      <c r="S9" s="78">
        <v>0</v>
      </c>
      <c r="T9" s="76">
        <v>0</v>
      </c>
      <c r="U9" s="130">
        <v>0</v>
      </c>
      <c r="V9" s="13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5020</v>
      </c>
      <c r="R10" s="77">
        <v>0</v>
      </c>
      <c r="S10" s="78">
        <v>0</v>
      </c>
      <c r="T10" s="76">
        <v>1.1</v>
      </c>
      <c r="U10" s="130">
        <v>0</v>
      </c>
      <c r="V10" s="13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5020</v>
      </c>
      <c r="R11" s="75">
        <v>0</v>
      </c>
      <c r="S11" s="69">
        <v>0</v>
      </c>
      <c r="T11" s="76">
        <v>205.2</v>
      </c>
      <c r="U11" s="130">
        <v>0</v>
      </c>
      <c r="V11" s="13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5020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5020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5020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42934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5020</v>
      </c>
      <c r="R15" s="75"/>
      <c r="S15" s="69"/>
      <c r="T15" s="80"/>
      <c r="U15" s="130"/>
      <c r="V15" s="131"/>
      <c r="W15" s="74">
        <f t="shared" si="3"/>
        <v>0</v>
      </c>
    </row>
    <row r="16" spans="1:23" ht="12.75">
      <c r="A16" s="10">
        <v>42935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5020</v>
      </c>
      <c r="R16" s="75"/>
      <c r="S16" s="69"/>
      <c r="T16" s="80"/>
      <c r="U16" s="130"/>
      <c r="V16" s="131"/>
      <c r="W16" s="74">
        <f t="shared" si="3"/>
        <v>0</v>
      </c>
    </row>
    <row r="17" spans="1:23" ht="12.75">
      <c r="A17" s="10">
        <v>42936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5020</v>
      </c>
      <c r="R17" s="75"/>
      <c r="S17" s="69"/>
      <c r="T17" s="80"/>
      <c r="U17" s="130"/>
      <c r="V17" s="131"/>
      <c r="W17" s="74">
        <f t="shared" si="3"/>
        <v>0</v>
      </c>
    </row>
    <row r="18" spans="1:23" ht="12.75">
      <c r="A18" s="10">
        <v>42937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5020</v>
      </c>
      <c r="R18" s="75"/>
      <c r="S18" s="69"/>
      <c r="T18" s="76"/>
      <c r="U18" s="130"/>
      <c r="V18" s="131"/>
      <c r="W18" s="74">
        <f t="shared" si="3"/>
        <v>0</v>
      </c>
    </row>
    <row r="19" spans="1:23" ht="12.75">
      <c r="A19" s="10">
        <v>42940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5020</v>
      </c>
      <c r="R19" s="75"/>
      <c r="S19" s="69"/>
      <c r="T19" s="76"/>
      <c r="U19" s="130"/>
      <c r="V19" s="131"/>
      <c r="W19" s="74">
        <f t="shared" si="3"/>
        <v>0</v>
      </c>
    </row>
    <row r="20" spans="1:23" ht="12.75">
      <c r="A20" s="10">
        <v>42941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5020</v>
      </c>
      <c r="R20" s="75"/>
      <c r="S20" s="69"/>
      <c r="T20" s="76"/>
      <c r="U20" s="130"/>
      <c r="V20" s="131"/>
      <c r="W20" s="74">
        <f t="shared" si="3"/>
        <v>0</v>
      </c>
    </row>
    <row r="21" spans="1:23" ht="12.75">
      <c r="A21" s="10">
        <v>42942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5020</v>
      </c>
      <c r="R21" s="81"/>
      <c r="S21" s="80"/>
      <c r="T21" s="76"/>
      <c r="U21" s="130"/>
      <c r="V21" s="131"/>
      <c r="W21" s="74">
        <f t="shared" si="3"/>
        <v>0</v>
      </c>
    </row>
    <row r="22" spans="1:23" ht="12.75">
      <c r="A22" s="10">
        <v>42943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5020</v>
      </c>
      <c r="R22" s="81"/>
      <c r="S22" s="80"/>
      <c r="T22" s="76"/>
      <c r="U22" s="130"/>
      <c r="V22" s="131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5020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5020</v>
      </c>
      <c r="R24" s="81"/>
      <c r="S24" s="80"/>
      <c r="T24" s="76"/>
      <c r="U24" s="130"/>
      <c r="V24" s="13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34494.450000000004</v>
      </c>
      <c r="C25" s="92">
        <f t="shared" si="4"/>
        <v>639.53</v>
      </c>
      <c r="D25" s="115">
        <f t="shared" si="4"/>
        <v>312.01</v>
      </c>
      <c r="E25" s="115">
        <f t="shared" si="4"/>
        <v>327.52000000000004</v>
      </c>
      <c r="F25" s="92">
        <f t="shared" si="4"/>
        <v>960.05</v>
      </c>
      <c r="G25" s="92">
        <f t="shared" si="4"/>
        <v>3315.9</v>
      </c>
      <c r="H25" s="92">
        <f t="shared" si="4"/>
        <v>10886.859999999999</v>
      </c>
      <c r="I25" s="92">
        <f t="shared" si="4"/>
        <v>1266.8500000000001</v>
      </c>
      <c r="J25" s="92">
        <f t="shared" si="4"/>
        <v>381.25</v>
      </c>
      <c r="K25" s="92">
        <f t="shared" si="4"/>
        <v>511.6</v>
      </c>
      <c r="L25" s="92">
        <f t="shared" si="4"/>
        <v>2539</v>
      </c>
      <c r="M25" s="91">
        <f t="shared" si="4"/>
        <v>224.18999999999855</v>
      </c>
      <c r="N25" s="91">
        <f t="shared" si="4"/>
        <v>55219.68000000001</v>
      </c>
      <c r="O25" s="91">
        <f t="shared" si="4"/>
        <v>120156.4</v>
      </c>
      <c r="P25" s="93">
        <f>N25/O25</f>
        <v>0.45956503357291006</v>
      </c>
      <c r="Q25" s="2"/>
      <c r="R25" s="82">
        <f>SUM(R4:R24)</f>
        <v>106.04</v>
      </c>
      <c r="S25" s="82">
        <f>SUM(S4:S24)</f>
        <v>0</v>
      </c>
      <c r="T25" s="82">
        <f>SUM(T4:T24)</f>
        <v>315.03999999999996</v>
      </c>
      <c r="U25" s="119">
        <f>SUM(U4:U24)</f>
        <v>1</v>
      </c>
      <c r="V25" s="120"/>
      <c r="W25" s="82">
        <f>R25+S25+U25+T25+V25</f>
        <v>422.08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 t="s">
        <v>33</v>
      </c>
      <c r="S28" s="121"/>
      <c r="T28" s="121"/>
      <c r="U28" s="12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 t="s">
        <v>29</v>
      </c>
      <c r="S29" s="122"/>
      <c r="T29" s="122"/>
      <c r="U29" s="12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3">
        <v>42934</v>
      </c>
      <c r="S30" s="126">
        <v>7.70067</v>
      </c>
      <c r="T30" s="126"/>
      <c r="U30" s="12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4"/>
      <c r="S31" s="126"/>
      <c r="T31" s="126"/>
      <c r="U31" s="12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45</v>
      </c>
      <c r="T33" s="12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40</v>
      </c>
      <c r="T34" s="12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 t="s">
        <v>30</v>
      </c>
      <c r="S38" s="121"/>
      <c r="T38" s="121"/>
      <c r="U38" s="121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3">
        <v>42934</v>
      </c>
      <c r="S40" s="125">
        <v>23978.77982999994</v>
      </c>
      <c r="T40" s="125"/>
      <c r="U40" s="12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4"/>
      <c r="S41" s="125"/>
      <c r="T41" s="125"/>
      <c r="U41" s="12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107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108</v>
      </c>
      <c r="P27" s="155"/>
    </row>
    <row r="28" spans="1:16" ht="30.75" customHeight="1">
      <c r="A28" s="168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липень!S40</f>
        <v>23978.77982999994</v>
      </c>
      <c r="B29" s="49">
        <v>19230</v>
      </c>
      <c r="C29" s="49">
        <v>1723.18</v>
      </c>
      <c r="D29" s="49">
        <v>13500</v>
      </c>
      <c r="E29" s="49">
        <v>3.73</v>
      </c>
      <c r="F29" s="49">
        <v>20050</v>
      </c>
      <c r="G29" s="49">
        <v>6883.25</v>
      </c>
      <c r="H29" s="49">
        <v>7</v>
      </c>
      <c r="I29" s="49">
        <v>8</v>
      </c>
      <c r="J29" s="49"/>
      <c r="K29" s="49"/>
      <c r="L29" s="63">
        <f>H29+F29+D29+J29+B29</f>
        <v>52787</v>
      </c>
      <c r="M29" s="50">
        <f>C29+E29+G29+I29</f>
        <v>8618.16</v>
      </c>
      <c r="N29" s="51">
        <f>M29-L29</f>
        <v>-44168.84</v>
      </c>
      <c r="O29" s="158">
        <f>липень!S30</f>
        <v>7.70067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386036.88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91713.29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115249.22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12045.6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54599.64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3778.99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19452.14000000003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698768.39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1723.18</v>
      </c>
    </row>
    <row r="59" spans="1:3" ht="25.5">
      <c r="A59" s="83" t="s">
        <v>54</v>
      </c>
      <c r="B59" s="9">
        <f>D29</f>
        <v>13500</v>
      </c>
      <c r="C59" s="9">
        <f>E29</f>
        <v>3.73</v>
      </c>
    </row>
    <row r="60" spans="1:3" ht="12.75">
      <c r="A60" s="83" t="s">
        <v>55</v>
      </c>
      <c r="B60" s="9">
        <f>F29</f>
        <v>20050</v>
      </c>
      <c r="C60" s="9">
        <f>G29</f>
        <v>6883.25</v>
      </c>
    </row>
    <row r="61" spans="1:3" ht="25.5">
      <c r="A61" s="83" t="s">
        <v>56</v>
      </c>
      <c r="B61" s="9">
        <f>H29</f>
        <v>7</v>
      </c>
      <c r="C61" s="9">
        <f>I29</f>
        <v>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2017-07-18T08:51:24Z</dcterms:modified>
  <cp:category/>
  <cp:version/>
  <cp:contentType/>
  <cp:contentStatus/>
</cp:coreProperties>
</file>